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 Ivan\1 Finansijski izv\2024\finansijski plan\REBALANS Ministarstvo\05 KONAČNI\"/>
    </mc:Choice>
  </mc:AlternateContent>
  <bookViews>
    <workbookView xWindow="0" yWindow="0" windowWidth="16335" windowHeight="12045"/>
  </bookViews>
  <sheets>
    <sheet name="Rebalans 1" sheetId="2" r:id="rId1"/>
  </sheets>
  <definedNames>
    <definedName name="_xlnm.Print_Titles" localSheetId="0">'Rebalans 1'!$8:$9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2" l="1"/>
  <c r="H61" i="2" l="1"/>
  <c r="E57" i="2" l="1"/>
  <c r="F57" i="2"/>
  <c r="G57" i="2"/>
  <c r="H62" i="2" l="1"/>
  <c r="H60" i="2"/>
  <c r="H24" i="2" l="1"/>
  <c r="G21" i="2" l="1"/>
  <c r="M23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2" i="2"/>
  <c r="M63" i="2"/>
  <c r="M64" i="2"/>
  <c r="M65" i="2"/>
  <c r="M66" i="2"/>
  <c r="M67" i="2"/>
  <c r="M68" i="2"/>
  <c r="M69" i="2"/>
  <c r="M70" i="2"/>
  <c r="M71" i="2"/>
  <c r="M22" i="2"/>
  <c r="L72" i="2"/>
  <c r="K72" i="2"/>
  <c r="J72" i="2"/>
  <c r="M75" i="2" l="1"/>
  <c r="K75" i="2"/>
  <c r="F16" i="2" l="1"/>
  <c r="H58" i="2" l="1"/>
  <c r="F28" i="2" l="1"/>
  <c r="G28" i="2"/>
  <c r="E28" i="2"/>
  <c r="H33" i="2"/>
  <c r="G16" i="2"/>
  <c r="E16" i="2"/>
  <c r="H18" i="2"/>
  <c r="H14" i="2" l="1"/>
  <c r="H13" i="2"/>
  <c r="H12" i="2"/>
  <c r="H17" i="2"/>
  <c r="H29" i="2"/>
  <c r="H42" i="2"/>
  <c r="H37" i="2"/>
  <c r="H38" i="2"/>
  <c r="H39" i="2"/>
  <c r="H40" i="2"/>
  <c r="H41" i="2"/>
  <c r="H36" i="2"/>
  <c r="H35" i="2"/>
  <c r="H46" i="2"/>
  <c r="H49" i="2"/>
  <c r="H48" i="2"/>
  <c r="H56" i="2"/>
  <c r="H53" i="2"/>
  <c r="H54" i="2"/>
  <c r="H55" i="2"/>
  <c r="H52" i="2"/>
  <c r="H51" i="2"/>
  <c r="H59" i="2"/>
  <c r="H57" i="2" s="1"/>
  <c r="H71" i="2"/>
  <c r="H68" i="2"/>
  <c r="H69" i="2"/>
  <c r="H70" i="2"/>
  <c r="H67" i="2"/>
  <c r="H66" i="2"/>
  <c r="H32" i="2"/>
  <c r="H31" i="2"/>
  <c r="H30" i="2"/>
  <c r="H23" i="2"/>
  <c r="H25" i="2"/>
  <c r="H26" i="2"/>
  <c r="H27" i="2"/>
  <c r="H22" i="2"/>
  <c r="E21" i="2"/>
  <c r="F21" i="2"/>
  <c r="H21" i="2" l="1"/>
  <c r="E65" i="2"/>
  <c r="G65" i="2"/>
  <c r="F65" i="2"/>
  <c r="E64" i="2" l="1"/>
  <c r="E63" i="2"/>
  <c r="H63" i="2" s="1"/>
  <c r="H64" i="2"/>
  <c r="H65" i="2"/>
  <c r="F50" i="2"/>
  <c r="E50" i="2"/>
  <c r="G47" i="2"/>
  <c r="F47" i="2"/>
  <c r="E47" i="2"/>
  <c r="G43" i="2"/>
  <c r="F43" i="2"/>
  <c r="E43" i="2"/>
  <c r="G34" i="2"/>
  <c r="F34" i="2"/>
  <c r="E34" i="2"/>
  <c r="H19" i="2"/>
  <c r="F72" i="2" l="1"/>
  <c r="G72" i="2"/>
  <c r="H16" i="2"/>
  <c r="H50" i="2"/>
  <c r="H47" i="2"/>
  <c r="H43" i="2"/>
  <c r="H34" i="2"/>
  <c r="H28" i="2"/>
  <c r="H15" i="2"/>
  <c r="G11" i="2"/>
  <c r="F11" i="2"/>
  <c r="E11" i="2"/>
  <c r="E72" i="2" s="1"/>
  <c r="H11" i="2" l="1"/>
  <c r="O76" i="2" l="1"/>
  <c r="H20" i="2" l="1"/>
  <c r="H72" i="2" s="1"/>
</calcChain>
</file>

<file path=xl/sharedStrings.xml><?xml version="1.0" encoding="utf-8"?>
<sst xmlns="http://schemas.openxmlformats.org/spreadsheetml/2006/main" count="90" uniqueCount="87">
  <si>
    <t>Конто</t>
  </si>
  <si>
    <t>Опис</t>
  </si>
  <si>
    <t>УКУПНО</t>
  </si>
  <si>
    <t>Социјална давања запосленима</t>
  </si>
  <si>
    <t>Отпремнине и помоћи</t>
  </si>
  <si>
    <t>Накнаде трошкова за запослене</t>
  </si>
  <si>
    <t>Стални трошкови</t>
  </si>
  <si>
    <t>Трошкови платног промета и банкарских услуга</t>
  </si>
  <si>
    <t>Комуналне услуге</t>
  </si>
  <si>
    <t>Услуге комуникација</t>
  </si>
  <si>
    <t>Трошкови осигурања</t>
  </si>
  <si>
    <t>Трошкови путовања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</si>
  <si>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</si>
  <si>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</si>
  <si>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</si>
  <si>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Превоз деце</t>
  </si>
  <si>
    <t>Услуге по уговору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</si>
  <si>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</si>
  <si>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</si>
  <si>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</si>
  <si>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</si>
  <si>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</si>
  <si>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</si>
  <si>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Остале опште услуге</t>
  </si>
  <si>
    <t>Специјализоване услуге</t>
  </si>
  <si>
    <t>Пољопривредне услуге</t>
  </si>
  <si>
    <t>Услуге образовања, културе и спорта</t>
  </si>
  <si>
    <t>Текуће поправке и одржавање зграда и објеката</t>
  </si>
  <si>
    <t>Текуће поправке и одржавање опреме</t>
  </si>
  <si>
    <t>Материјал</t>
  </si>
  <si>
    <t>Административни материјал</t>
  </si>
  <si>
    <t>Материјали за саобраћај</t>
  </si>
  <si>
    <t>Материјали за образовање, културу и спорт</t>
  </si>
  <si>
    <t>Материјали за посебне намене</t>
  </si>
  <si>
    <t xml:space="preserve">Порези, обавезне таксе и казне </t>
  </si>
  <si>
    <t>Обавезне таксе</t>
  </si>
  <si>
    <t>Машине и опрема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</si>
  <si>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</si>
  <si>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</si>
  <si>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</si>
  <si>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</si>
  <si>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културу и спорт</t>
  </si>
  <si>
    <t>Опрема за јавну безбедност</t>
  </si>
  <si>
    <t>Плате додаци и накнаде запослених</t>
  </si>
  <si>
    <t>Доприноси за пензијско и инвалидско осигурање</t>
  </si>
  <si>
    <t>Доприноси за здравствено осигурање</t>
  </si>
  <si>
    <t>Репрезентација и поклони</t>
  </si>
  <si>
    <t>дел.бр.</t>
  </si>
  <si>
    <t>датум.</t>
  </si>
  <si>
    <t>Извори финансирања</t>
  </si>
  <si>
    <t>Град Лесковац</t>
  </si>
  <si>
    <t xml:space="preserve"> Министарство просвете</t>
  </si>
  <si>
    <t>у динарима</t>
  </si>
  <si>
    <t>Шеф рачуноводства</t>
  </si>
  <si>
    <t>МП</t>
  </si>
  <si>
    <t>________________________________</t>
  </si>
  <si>
    <t xml:space="preserve">Текуће поправке и одржавање </t>
  </si>
  <si>
    <t>MШ "Станислав Бинички" Лесковац</t>
  </si>
  <si>
    <t>Остале специјализоване услуге</t>
  </si>
  <si>
    <t>Биљана Миљковић</t>
  </si>
  <si>
    <t>Остали трошкови транспорта</t>
  </si>
  <si>
    <t>Бр. поз.</t>
  </si>
  <si>
    <t>функ. кл.920</t>
  </si>
  <si>
    <t>Остали порези</t>
  </si>
  <si>
    <t>Остале накнаде штете</t>
  </si>
  <si>
    <t>04</t>
  </si>
  <si>
    <t>08</t>
  </si>
  <si>
    <t>16</t>
  </si>
  <si>
    <t>Новчане казне и пенали</t>
  </si>
  <si>
    <t>ледамус</t>
  </si>
  <si>
    <t>Материјали за одржавање хигијене и угост.</t>
  </si>
  <si>
    <t>Материјали за образовање и усавр запослених</t>
  </si>
  <si>
    <t>Награде запосл. и остали посебни расходи</t>
  </si>
  <si>
    <r>
      <t>Накнаде у натури-</t>
    </r>
    <r>
      <rPr>
        <sz val="11"/>
        <rFont val="Arial"/>
        <family val="2"/>
      </rPr>
      <t>превоз на посао-маркица</t>
    </r>
  </si>
  <si>
    <t>ПЛАТЕ ЗАПОСЛЕНИХ (ЗАРАДЕ)</t>
  </si>
  <si>
    <t>Остали
 извори</t>
  </si>
  <si>
    <t>Помоћ у медиц лечењу запо. или члана породице</t>
  </si>
  <si>
    <t>__________</t>
  </si>
  <si>
    <t>7 (4+5+6)</t>
  </si>
  <si>
    <t>Енергетске услуге - Електрична енергија- 422211</t>
  </si>
  <si>
    <t>Енергетске услуге - Централно грејање-422225</t>
  </si>
  <si>
    <t>Директор</t>
  </si>
  <si>
    <t>_______________ године</t>
  </si>
  <si>
    <t>Пројектно планирање</t>
  </si>
  <si>
    <t>Иван Урошевић</t>
  </si>
  <si>
    <t>Новчане казне и пенали по решењу судова</t>
  </si>
  <si>
    <t>ФИНАНСИЈСКИ ПЛАН ЗА 2024.ГОДИНУ - РЕБАЛАНС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</si>
</sst>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3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6" xfId="0" applyFont="1" applyBorder="1" applyAlignment="1">
      <alignment vertical="center" textRotation="90"/>
    </xf>
    <xf numFmtId="0" fontId="5" fillId="2" borderId="17" xfId="0" applyFont="1" applyFill="1" applyBorder="1" applyAlignment="1">
      <alignment vertical="center" wrapText="1"/>
    </xf>
    <xf numFmtId="4" fontId="5" fillId="2" borderId="17" xfId="0" applyNumberFormat="1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4" fontId="16" fillId="2" borderId="14" xfId="0" applyNumberFormat="1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4" fontId="16" fillId="2" borderId="20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horizontal="right" vertical="center" wrapText="1"/>
    </xf>
    <xf numFmtId="4" fontId="16" fillId="2" borderId="21" xfId="0" applyNumberFormat="1" applyFont="1" applyFill="1" applyBorder="1" applyAlignment="1">
      <alignment horizontal="right" vertical="center" wrapText="1"/>
    </xf>
    <xf numFmtId="4" fontId="5" fillId="2" borderId="14" xfId="0" applyNumberFormat="1" applyFont="1" applyFill="1" applyBorder="1" applyAlignment="1">
      <alignment horizontal="right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" fontId="5" fillId="2" borderId="18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4" fontId="13" fillId="3" borderId="27" xfId="0" applyNumberFormat="1" applyFont="1" applyFill="1" applyBorder="1" applyAlignment="1">
      <alignment horizontal="right" vertical="center" wrapText="1"/>
    </xf>
    <xf numFmtId="4" fontId="13" fillId="3" borderId="28" xfId="0" applyNumberFormat="1" applyFont="1" applyFill="1" applyBorder="1" applyAlignment="1">
      <alignment horizontal="right" vertical="center" wrapText="1"/>
    </xf>
    <xf numFmtId="4" fontId="13" fillId="3" borderId="29" xfId="0" applyNumberFormat="1" applyFont="1" applyFill="1" applyBorder="1" applyAlignment="1">
      <alignment horizontal="right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horizontal="right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vertical="center" wrapText="1"/>
    </xf>
    <xf numFmtId="4" fontId="1" fillId="3" borderId="22" xfId="0" applyNumberFormat="1" applyFont="1" applyFill="1" applyBorder="1" applyAlignment="1">
      <alignment horizontal="right" vertical="center"/>
    </xf>
    <xf numFmtId="4" fontId="1" fillId="3" borderId="32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vertical="center" wrapText="1"/>
    </xf>
    <xf numFmtId="4" fontId="5" fillId="2" borderId="34" xfId="0" applyNumberFormat="1" applyFont="1" applyFill="1" applyBorder="1" applyAlignment="1">
      <alignment horizontal="right" vertical="center" wrapText="1"/>
    </xf>
    <xf numFmtId="4" fontId="16" fillId="2" borderId="35" xfId="0" applyNumberFormat="1" applyFont="1" applyFill="1" applyBorder="1" applyAlignment="1">
      <alignment horizontal="right" vertical="center" wrapText="1"/>
    </xf>
    <xf numFmtId="4" fontId="16" fillId="2" borderId="30" xfId="0" applyNumberFormat="1" applyFont="1" applyFill="1" applyBorder="1" applyAlignment="1">
      <alignment horizontal="right" vertical="center" wrapText="1"/>
    </xf>
    <xf numFmtId="4" fontId="16" fillId="2" borderId="31" xfId="0" applyNumberFormat="1" applyFont="1" applyFill="1" applyBorder="1" applyAlignment="1">
      <alignment horizontal="right" vertical="center" wrapText="1"/>
    </xf>
    <xf numFmtId="4" fontId="9" fillId="3" borderId="24" xfId="0" applyNumberFormat="1" applyFont="1" applyFill="1" applyBorder="1" applyAlignment="1">
      <alignment horizontal="right" vertical="center"/>
    </xf>
    <xf numFmtId="4" fontId="9" fillId="3" borderId="26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4" fontId="9" fillId="3" borderId="25" xfId="0" applyNumberFormat="1" applyFont="1" applyFill="1" applyBorder="1" applyAlignment="1">
      <alignment horizontal="right" vertical="center"/>
    </xf>
    <xf numFmtId="4" fontId="9" fillId="3" borderId="30" xfId="0" applyNumberFormat="1" applyFont="1" applyFill="1" applyBorder="1" applyAlignment="1">
      <alignment horizontal="right" vertical="center"/>
    </xf>
    <xf numFmtId="4" fontId="19" fillId="3" borderId="28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9" fillId="3" borderId="25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20" fillId="3" borderId="24" xfId="0" applyNumberFormat="1" applyFont="1" applyFill="1" applyBorder="1" applyAlignment="1">
      <alignment horizontal="right" vertical="center" wrapText="1"/>
    </xf>
    <xf numFmtId="4" fontId="20" fillId="3" borderId="25" xfId="0" applyNumberFormat="1" applyFont="1" applyFill="1" applyBorder="1" applyAlignment="1">
      <alignment horizontal="right" vertical="center" wrapText="1"/>
    </xf>
    <xf numFmtId="4" fontId="20" fillId="3" borderId="26" xfId="0" applyNumberFormat="1" applyFont="1" applyFill="1" applyBorder="1" applyAlignment="1">
      <alignment horizontal="right" vertical="center" wrapText="1"/>
    </xf>
    <xf numFmtId="4" fontId="20" fillId="3" borderId="11" xfId="0" applyNumberFormat="1" applyFont="1" applyFill="1" applyBorder="1" applyAlignment="1">
      <alignment horizontal="right" vertical="center" wrapText="1"/>
    </xf>
    <xf numFmtId="4" fontId="9" fillId="3" borderId="5" xfId="0" applyNumberFormat="1" applyFont="1" applyFill="1" applyBorder="1" applyAlignment="1">
      <alignment horizontal="right" vertical="center"/>
    </xf>
    <xf numFmtId="4" fontId="9" fillId="3" borderId="31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 wrapText="1"/>
    </xf>
    <xf numFmtId="4" fontId="5" fillId="2" borderId="36" xfId="0" applyNumberFormat="1" applyFont="1" applyFill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textRotation="90"/>
    </xf>
    <xf numFmtId="0" fontId="17" fillId="3" borderId="25" xfId="0" applyFont="1" applyFill="1" applyBorder="1" applyAlignment="1">
      <alignment horizontal="center" vertical="center" wrapText="1"/>
    </xf>
    <xf numFmtId="4" fontId="1" fillId="3" borderId="26" xfId="0" applyNumberFormat="1" applyFont="1" applyFill="1" applyBorder="1" applyAlignment="1">
      <alignment horizontal="right" vertical="center"/>
    </xf>
    <xf numFmtId="4" fontId="1" fillId="5" borderId="25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 textRotation="90"/>
    </xf>
    <xf numFmtId="4" fontId="16" fillId="2" borderId="34" xfId="0" applyNumberFormat="1" applyFont="1" applyFill="1" applyBorder="1" applyAlignment="1">
      <alignment horizontal="right" vertical="center" wrapText="1"/>
    </xf>
    <xf numFmtId="4" fontId="16" fillId="2" borderId="36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textRotation="90" wrapText="1"/>
    </xf>
    <xf numFmtId="0" fontId="18" fillId="3" borderId="2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vertical="center" wrapText="1"/>
    </xf>
    <xf numFmtId="4" fontId="15" fillId="2" borderId="20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horizontal="center" vertical="center"/>
    </xf>
    <xf numFmtId="2" fontId="0" fillId="0" borderId="0" xfId="0" applyNumberFormat="1" applyFont="1"/>
    <xf numFmtId="2" fontId="8" fillId="0" borderId="0" xfId="0" applyNumberFormat="1" applyFont="1"/>
    <xf numFmtId="2" fontId="5" fillId="2" borderId="37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/>
    <xf numFmtId="2" fontId="22" fillId="0" borderId="0" xfId="0" applyNumberFormat="1" applyFont="1"/>
    <xf numFmtId="2" fontId="0" fillId="0" borderId="0" xfId="0" applyNumberFormat="1"/>
    <xf numFmtId="0" fontId="7" fillId="0" borderId="11" xfId="0" applyFont="1" applyBorder="1" applyAlignment="1">
      <alignment horizontal="center" vertical="center" textRotation="90"/>
    </xf>
    <xf numFmtId="0" fontId="23" fillId="3" borderId="1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23" fillId="3" borderId="25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10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7" xfId="0" applyFont="1" applyBorder="1" applyAlignment="1">
      <alignment vertical="center" textRotation="90"/>
    </xf>
    <xf numFmtId="0" fontId="7" fillId="0" borderId="3" xfId="0" applyFont="1" applyBorder="1" applyAlignment="1">
      <alignment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tabSelected="1" zoomScale="85" zoomScaleNormal="85" workbookViewId="0">
      <selection activeCell="Q53" sqref="Q53:Q57"/>
    </sheetView>
  </sheetViews>
  <sheetFormatPr defaultRowHeight="15" x14ac:dyDescent="0.25"/>
  <cols>
    <col min="1" max="1" width="6.85546875" customWidth="1"/>
    <col min="2" max="2" width="4.42578125" customWidth="1"/>
    <col min="3" max="3" width="11.140625" customWidth="1"/>
    <col min="4" max="4" width="43.85546875" customWidth="1"/>
    <col min="5" max="5" width="14.28515625" customWidth="1"/>
    <col min="6" max="6" width="13.42578125" customWidth="1"/>
    <col min="7" max="8" width="13.7109375" customWidth="1"/>
    <col min="9" max="9" width="4.140625" customWidth="1"/>
    <col min="10" max="10" width="12.140625" hidden="1" customWidth="1"/>
    <col min="11" max="11" width="14.42578125" hidden="1" customWidth="1"/>
    <col min="12" max="12" width="12.7109375" hidden="1" customWidth="1"/>
    <col min="13" max="13" width="12.5703125" hidden="1" customWidth="1"/>
    <col min="14" max="14" width="0" hidden="1" customWidth="1"/>
    <col min="15" max="15" width="28.140625" hidden="1" customWidth="1"/>
    <col min="17" max="18" width="10.28515625" bestFit="1" customWidth="1"/>
    <col min="19" max="19" width="10.42578125" customWidth="1"/>
    <col min="20" max="20" width="17.7109375" customWidth="1"/>
  </cols>
  <sheetData>
    <row r="1" spans="2:17" ht="18.75" x14ac:dyDescent="0.3">
      <c r="C1" s="104" t="s">
        <v>57</v>
      </c>
      <c r="D1" s="104"/>
    </row>
    <row r="2" spans="2:17" x14ac:dyDescent="0.25">
      <c r="C2" t="s">
        <v>47</v>
      </c>
      <c r="D2" t="s">
        <v>77</v>
      </c>
    </row>
    <row r="3" spans="2:17" x14ac:dyDescent="0.25">
      <c r="C3" t="s">
        <v>48</v>
      </c>
      <c r="D3" t="s">
        <v>82</v>
      </c>
    </row>
    <row r="4" spans="2:17" ht="6" customHeight="1" x14ac:dyDescent="0.25"/>
    <row r="5" spans="2:17" ht="27.75" customHeight="1" x14ac:dyDescent="0.25">
      <c r="B5" s="117" t="s">
        <v>86</v>
      </c>
      <c r="C5" s="117"/>
      <c r="D5" s="117"/>
      <c r="E5" s="117"/>
      <c r="F5" s="117"/>
      <c r="G5" s="117"/>
      <c r="H5" s="117"/>
    </row>
    <row r="6" spans="2:17" ht="3" customHeight="1" thickBot="1" x14ac:dyDescent="0.3">
      <c r="B6" s="6"/>
      <c r="C6" s="6"/>
      <c r="D6" s="6"/>
      <c r="E6" s="6"/>
      <c r="F6" s="6"/>
      <c r="G6" s="6"/>
      <c r="H6" s="6"/>
    </row>
    <row r="7" spans="2:17" ht="16.5" thickBot="1" x14ac:dyDescent="0.3">
      <c r="B7" s="1"/>
      <c r="C7" s="1"/>
      <c r="D7" s="2" t="s">
        <v>62</v>
      </c>
      <c r="E7" s="114" t="s">
        <v>49</v>
      </c>
      <c r="F7" s="115"/>
      <c r="G7" s="116"/>
      <c r="H7" s="12" t="s">
        <v>52</v>
      </c>
      <c r="J7" s="90" t="s">
        <v>65</v>
      </c>
      <c r="K7" s="90" t="s">
        <v>66</v>
      </c>
      <c r="L7" s="90" t="s">
        <v>67</v>
      </c>
      <c r="M7" s="90" t="s">
        <v>69</v>
      </c>
    </row>
    <row r="8" spans="2:17" ht="13.5" customHeight="1" x14ac:dyDescent="0.25">
      <c r="B8" s="118" t="s">
        <v>61</v>
      </c>
      <c r="C8" s="110" t="s">
        <v>0</v>
      </c>
      <c r="D8" s="110" t="s">
        <v>1</v>
      </c>
      <c r="E8" s="118" t="s">
        <v>51</v>
      </c>
      <c r="F8" s="121" t="s">
        <v>50</v>
      </c>
      <c r="G8" s="118" t="s">
        <v>75</v>
      </c>
      <c r="H8" s="123" t="s">
        <v>2</v>
      </c>
    </row>
    <row r="9" spans="2:17" ht="10.5" customHeight="1" thickBot="1" x14ac:dyDescent="0.3">
      <c r="B9" s="119"/>
      <c r="C9" s="111"/>
      <c r="D9" s="111"/>
      <c r="E9" s="120"/>
      <c r="F9" s="122"/>
      <c r="G9" s="120"/>
      <c r="H9" s="124"/>
      <c r="J9" s="91"/>
      <c r="K9" s="7"/>
      <c r="L9" s="7"/>
      <c r="M9" s="7"/>
    </row>
    <row r="10" spans="2:17" ht="18.75" customHeight="1" thickBot="1" x14ac:dyDescent="0.3">
      <c r="B10" s="15">
        <v>1</v>
      </c>
      <c r="C10" s="3">
        <v>2</v>
      </c>
      <c r="D10" s="4">
        <v>3</v>
      </c>
      <c r="E10" s="13">
        <v>4</v>
      </c>
      <c r="F10" s="14">
        <v>5</v>
      </c>
      <c r="G10" s="13">
        <v>6</v>
      </c>
      <c r="H10" s="55" t="s">
        <v>78</v>
      </c>
      <c r="J10" s="91"/>
      <c r="K10" s="7"/>
      <c r="L10" s="7"/>
      <c r="M10" s="7"/>
    </row>
    <row r="11" spans="2:17" ht="20.25" customHeight="1" thickBot="1" x14ac:dyDescent="0.3">
      <c r="B11" s="118"/>
      <c r="C11" s="39">
        <v>411000</v>
      </c>
      <c r="D11" s="40" t="s">
        <v>74</v>
      </c>
      <c r="E11" s="68">
        <f>SUM(E12:E14)</f>
        <v>178154080</v>
      </c>
      <c r="F11" s="69">
        <f>SUM(F12:F14)</f>
        <v>0</v>
      </c>
      <c r="G11" s="70">
        <f>SUM(G12:G14)</f>
        <v>0</v>
      </c>
      <c r="H11" s="77">
        <f t="shared" ref="H11:H43" si="0">SUM(E11:G11)</f>
        <v>178154080</v>
      </c>
      <c r="J11" s="91"/>
      <c r="K11" s="7"/>
      <c r="L11" s="7"/>
      <c r="M11" s="7"/>
    </row>
    <row r="12" spans="2:17" ht="15" customHeight="1" x14ac:dyDescent="0.25">
      <c r="B12" s="126"/>
      <c r="C12" s="23">
        <v>411100</v>
      </c>
      <c r="D12" s="24" t="s">
        <v>43</v>
      </c>
      <c r="E12" s="25">
        <v>154687500</v>
      </c>
      <c r="F12" s="25">
        <v>0</v>
      </c>
      <c r="G12" s="25">
        <v>0</v>
      </c>
      <c r="H12" s="29">
        <f t="shared" si="0"/>
        <v>154687500</v>
      </c>
      <c r="J12" s="91"/>
      <c r="K12" s="7"/>
      <c r="L12" s="7"/>
      <c r="M12" s="7"/>
    </row>
    <row r="13" spans="2:17" s="7" customFormat="1" ht="15" customHeight="1" x14ac:dyDescent="0.25">
      <c r="B13" s="126"/>
      <c r="C13" s="26">
        <v>412100</v>
      </c>
      <c r="D13" s="21" t="s">
        <v>44</v>
      </c>
      <c r="E13" s="27">
        <v>15483000</v>
      </c>
      <c r="F13" s="27">
        <v>0</v>
      </c>
      <c r="G13" s="27">
        <v>0</v>
      </c>
      <c r="H13" s="30">
        <f t="shared" si="0"/>
        <v>15483000</v>
      </c>
      <c r="J13" s="91"/>
      <c r="Q13"/>
    </row>
    <row r="14" spans="2:17" s="7" customFormat="1" ht="15" customHeight="1" thickBot="1" x14ac:dyDescent="0.3">
      <c r="B14" s="120"/>
      <c r="C14" s="56">
        <v>412200</v>
      </c>
      <c r="D14" s="57" t="s">
        <v>45</v>
      </c>
      <c r="E14" s="84">
        <v>7983580</v>
      </c>
      <c r="F14" s="84">
        <v>0</v>
      </c>
      <c r="G14" s="84">
        <v>0</v>
      </c>
      <c r="H14" s="85">
        <f t="shared" si="0"/>
        <v>7983580</v>
      </c>
      <c r="J14" s="91"/>
      <c r="Q14"/>
    </row>
    <row r="15" spans="2:17" s="7" customFormat="1" ht="23.25" customHeight="1" thickBot="1" x14ac:dyDescent="0.3">
      <c r="B15" s="86"/>
      <c r="C15" s="87">
        <v>413100</v>
      </c>
      <c r="D15" s="100" t="s">
        <v>73</v>
      </c>
      <c r="E15" s="71">
        <v>0</v>
      </c>
      <c r="F15" s="72">
        <v>500000</v>
      </c>
      <c r="G15" s="73">
        <v>0</v>
      </c>
      <c r="H15" s="74">
        <f t="shared" si="0"/>
        <v>500000</v>
      </c>
      <c r="J15" s="91"/>
    </row>
    <row r="16" spans="2:17" s="7" customFormat="1" ht="17.25" customHeight="1" thickBot="1" x14ac:dyDescent="0.3">
      <c r="B16" s="105"/>
      <c r="C16" s="39">
        <v>414000</v>
      </c>
      <c r="D16" s="41" t="s">
        <v>3</v>
      </c>
      <c r="E16" s="62">
        <f>SUM(E17:E18)</f>
        <v>498000</v>
      </c>
      <c r="F16" s="62">
        <f>SUM(F17:F18)</f>
        <v>500000</v>
      </c>
      <c r="G16" s="62">
        <f>SUM(G17:G18)</f>
        <v>0</v>
      </c>
      <c r="H16" s="75">
        <f t="shared" si="0"/>
        <v>998000</v>
      </c>
      <c r="J16" s="91"/>
    </row>
    <row r="17" spans="2:13" s="8" customFormat="1" ht="18" customHeight="1" x14ac:dyDescent="0.25">
      <c r="B17" s="106"/>
      <c r="C17" s="26">
        <v>414300</v>
      </c>
      <c r="D17" s="21" t="s">
        <v>4</v>
      </c>
      <c r="E17" s="27">
        <v>498000</v>
      </c>
      <c r="F17" s="27">
        <v>0</v>
      </c>
      <c r="G17" s="27">
        <v>0</v>
      </c>
      <c r="H17" s="30">
        <f t="shared" si="0"/>
        <v>498000</v>
      </c>
      <c r="J17" s="91"/>
      <c r="K17" s="7"/>
      <c r="L17" s="7"/>
      <c r="M17" s="7"/>
    </row>
    <row r="18" spans="2:13" s="8" customFormat="1" ht="15.75" customHeight="1" thickBot="1" x14ac:dyDescent="0.3">
      <c r="B18" s="109"/>
      <c r="C18" s="28">
        <v>414400</v>
      </c>
      <c r="D18" s="19" t="s">
        <v>76</v>
      </c>
      <c r="E18" s="59">
        <v>0</v>
      </c>
      <c r="F18" s="60">
        <v>500000</v>
      </c>
      <c r="G18" s="60">
        <v>0</v>
      </c>
      <c r="H18" s="61">
        <f t="shared" si="0"/>
        <v>500000</v>
      </c>
      <c r="J18" s="91"/>
      <c r="K18" s="7"/>
      <c r="L18" s="7"/>
      <c r="M18" s="7"/>
    </row>
    <row r="19" spans="2:13" s="7" customFormat="1" ht="23.25" customHeight="1" thickBot="1" x14ac:dyDescent="0.3">
      <c r="B19" s="18"/>
      <c r="C19" s="39">
        <v>415100</v>
      </c>
      <c r="D19" s="41" t="s">
        <v>5</v>
      </c>
      <c r="E19" s="45">
        <v>0</v>
      </c>
      <c r="F19" s="67">
        <v>3720000</v>
      </c>
      <c r="G19" s="46">
        <v>0</v>
      </c>
      <c r="H19" s="47">
        <f t="shared" si="0"/>
        <v>3720000</v>
      </c>
      <c r="J19" s="91"/>
      <c r="M19" s="7">
        <v>350000</v>
      </c>
    </row>
    <row r="20" spans="2:13" s="7" customFormat="1" ht="22.5" customHeight="1" thickBot="1" x14ac:dyDescent="0.3">
      <c r="B20" s="83"/>
      <c r="C20" s="39">
        <v>416000</v>
      </c>
      <c r="D20" s="99" t="s">
        <v>72</v>
      </c>
      <c r="E20" s="62">
        <v>0</v>
      </c>
      <c r="F20" s="65">
        <v>1300000</v>
      </c>
      <c r="G20" s="65">
        <v>0</v>
      </c>
      <c r="H20" s="63">
        <f t="shared" si="0"/>
        <v>1300000</v>
      </c>
      <c r="J20" s="91"/>
      <c r="K20" s="91"/>
      <c r="L20" s="91"/>
      <c r="M20" s="91"/>
    </row>
    <row r="21" spans="2:13" s="7" customFormat="1" ht="17.25" customHeight="1" thickBot="1" x14ac:dyDescent="0.3">
      <c r="B21" s="105"/>
      <c r="C21" s="48">
        <v>421000</v>
      </c>
      <c r="D21" s="49" t="s">
        <v>6</v>
      </c>
      <c r="E21" s="66">
        <f>SUM(E22:E27)</f>
        <v>0</v>
      </c>
      <c r="F21" s="66">
        <f>SUM(F22:F27)</f>
        <v>3810000</v>
      </c>
      <c r="G21" s="66">
        <f>SUM(G22:G27)</f>
        <v>1520000</v>
      </c>
      <c r="H21" s="76">
        <f t="shared" si="0"/>
        <v>5330000</v>
      </c>
      <c r="J21" s="91"/>
      <c r="K21" s="91"/>
      <c r="L21" s="91"/>
      <c r="M21" s="91"/>
    </row>
    <row r="22" spans="2:13" s="8" customFormat="1" ht="15" customHeight="1" x14ac:dyDescent="0.25">
      <c r="B22" s="106"/>
      <c r="C22" s="23">
        <v>421100</v>
      </c>
      <c r="D22" s="24" t="s">
        <v>7</v>
      </c>
      <c r="E22" s="31">
        <v>0</v>
      </c>
      <c r="F22" s="31">
        <v>40000</v>
      </c>
      <c r="G22" s="31">
        <v>340000</v>
      </c>
      <c r="H22" s="32">
        <f t="shared" si="0"/>
        <v>380000</v>
      </c>
      <c r="J22" s="91">
        <v>80000</v>
      </c>
      <c r="K22" s="94">
        <v>100000</v>
      </c>
      <c r="L22" s="91">
        <v>100000</v>
      </c>
      <c r="M22" s="91">
        <f>J22+K22+L22</f>
        <v>280000</v>
      </c>
    </row>
    <row r="23" spans="2:13" s="8" customFormat="1" ht="15" customHeight="1" x14ac:dyDescent="0.25">
      <c r="B23" s="106"/>
      <c r="C23" s="112">
        <v>421200</v>
      </c>
      <c r="D23" s="21" t="s">
        <v>79</v>
      </c>
      <c r="E23" s="22">
        <v>0</v>
      </c>
      <c r="F23" s="89">
        <v>850000</v>
      </c>
      <c r="G23" s="22">
        <v>0</v>
      </c>
      <c r="H23" s="33">
        <f t="shared" si="0"/>
        <v>850000</v>
      </c>
      <c r="J23" s="91"/>
      <c r="K23" s="91"/>
      <c r="L23" s="91"/>
      <c r="M23" s="91">
        <f t="shared" ref="M23:M71" si="1">J23+K23+L23</f>
        <v>0</v>
      </c>
    </row>
    <row r="24" spans="2:13" s="8" customFormat="1" ht="15" customHeight="1" x14ac:dyDescent="0.25">
      <c r="B24" s="106"/>
      <c r="C24" s="113"/>
      <c r="D24" s="21" t="s">
        <v>80</v>
      </c>
      <c r="E24" s="22">
        <v>0</v>
      </c>
      <c r="F24" s="89">
        <v>2000000</v>
      </c>
      <c r="G24" s="22">
        <v>0</v>
      </c>
      <c r="H24" s="33">
        <f t="shared" si="0"/>
        <v>2000000</v>
      </c>
      <c r="J24" s="91"/>
      <c r="K24" s="91"/>
      <c r="L24" s="91"/>
      <c r="M24" s="91"/>
    </row>
    <row r="25" spans="2:13" s="8" customFormat="1" ht="15" customHeight="1" x14ac:dyDescent="0.25">
      <c r="B25" s="106"/>
      <c r="C25" s="26">
        <v>421300</v>
      </c>
      <c r="D25" s="21" t="s">
        <v>8</v>
      </c>
      <c r="E25" s="22">
        <v>0</v>
      </c>
      <c r="F25" s="22">
        <v>650000</v>
      </c>
      <c r="G25" s="22">
        <v>200000</v>
      </c>
      <c r="H25" s="33">
        <f t="shared" si="0"/>
        <v>850000</v>
      </c>
      <c r="J25" s="91"/>
      <c r="K25" s="91"/>
      <c r="L25" s="91"/>
      <c r="M25" s="91">
        <f t="shared" si="1"/>
        <v>0</v>
      </c>
    </row>
    <row r="26" spans="2:13" s="8" customFormat="1" ht="15" customHeight="1" x14ac:dyDescent="0.25">
      <c r="B26" s="106"/>
      <c r="C26" s="26">
        <v>421400</v>
      </c>
      <c r="D26" s="21" t="s">
        <v>9</v>
      </c>
      <c r="E26" s="22">
        <v>0</v>
      </c>
      <c r="F26" s="22">
        <v>70000</v>
      </c>
      <c r="G26" s="22">
        <v>780000</v>
      </c>
      <c r="H26" s="33">
        <f t="shared" si="0"/>
        <v>850000</v>
      </c>
      <c r="J26" s="91">
        <v>250000</v>
      </c>
      <c r="K26" s="94">
        <v>100000</v>
      </c>
      <c r="L26" s="91">
        <v>80000</v>
      </c>
      <c r="M26" s="91">
        <f t="shared" si="1"/>
        <v>430000</v>
      </c>
    </row>
    <row r="27" spans="2:13" s="9" customFormat="1" ht="18.75" customHeight="1" thickBot="1" x14ac:dyDescent="0.3">
      <c r="B27" s="106"/>
      <c r="C27" s="56">
        <v>421500</v>
      </c>
      <c r="D27" s="57" t="s">
        <v>10</v>
      </c>
      <c r="E27" s="58">
        <v>0</v>
      </c>
      <c r="F27" s="58">
        <v>200000</v>
      </c>
      <c r="G27" s="58">
        <v>200000</v>
      </c>
      <c r="H27" s="33">
        <f t="shared" si="0"/>
        <v>400000</v>
      </c>
      <c r="J27" s="91">
        <v>100000</v>
      </c>
      <c r="K27" s="92"/>
      <c r="L27" s="92">
        <v>100000</v>
      </c>
      <c r="M27" s="91">
        <f t="shared" si="1"/>
        <v>200000</v>
      </c>
    </row>
    <row r="28" spans="2:13" s="7" customFormat="1" ht="17.25" customHeight="1" thickBot="1" x14ac:dyDescent="0.3">
      <c r="B28" s="105"/>
      <c r="C28" s="51">
        <v>422000</v>
      </c>
      <c r="D28" s="88" t="s">
        <v>11</v>
      </c>
      <c r="E28" s="42">
        <f>SUM(E29:E33)</f>
        <v>0</v>
      </c>
      <c r="F28" s="42">
        <f t="shared" ref="F28:G28" si="2">SUM(F29:F33)</f>
        <v>350000</v>
      </c>
      <c r="G28" s="42">
        <f t="shared" si="2"/>
        <v>1500000</v>
      </c>
      <c r="H28" s="44">
        <f t="shared" si="0"/>
        <v>1850000</v>
      </c>
      <c r="J28" s="91"/>
      <c r="K28" s="91"/>
      <c r="L28" s="91"/>
      <c r="M28" s="91">
        <f t="shared" si="1"/>
        <v>0</v>
      </c>
    </row>
    <row r="29" spans="2:13" s="8" customFormat="1" ht="15.75" customHeight="1" x14ac:dyDescent="0.25">
      <c r="B29" s="106"/>
      <c r="C29" s="23">
        <v>422100</v>
      </c>
      <c r="D29" s="24" t="s">
        <v>12</v>
      </c>
      <c r="E29" s="31">
        <v>0</v>
      </c>
      <c r="F29" s="31">
        <v>0</v>
      </c>
      <c r="G29" s="31">
        <v>680000</v>
      </c>
      <c r="H29" s="32">
        <f t="shared" si="0"/>
        <v>680000</v>
      </c>
      <c r="J29" s="93">
        <v>250000</v>
      </c>
      <c r="K29" s="93">
        <v>200000</v>
      </c>
      <c r="L29" s="91">
        <v>250000</v>
      </c>
      <c r="M29" s="91">
        <f t="shared" si="1"/>
        <v>700000</v>
      </c>
    </row>
    <row r="30" spans="2:13" s="8" customFormat="1" ht="15" hidden="1" customHeight="1" x14ac:dyDescent="0.25">
      <c r="B30" s="106"/>
      <c r="C30" s="26">
        <v>422200</v>
      </c>
      <c r="D30" s="21" t="s">
        <v>13</v>
      </c>
      <c r="E30" s="22">
        <v>0</v>
      </c>
      <c r="F30" s="22">
        <v>0</v>
      </c>
      <c r="G30" s="22">
        <v>0</v>
      </c>
      <c r="H30" s="33">
        <f t="shared" si="0"/>
        <v>0</v>
      </c>
      <c r="J30" s="91"/>
      <c r="K30" s="91"/>
      <c r="L30" s="91"/>
      <c r="M30" s="91">
        <f t="shared" si="1"/>
        <v>0</v>
      </c>
    </row>
    <row r="31" spans="2:13" s="8" customFormat="1" ht="15.75" customHeight="1" x14ac:dyDescent="0.25">
      <c r="B31" s="106"/>
      <c r="C31" s="26">
        <v>422300</v>
      </c>
      <c r="D31" s="21" t="s">
        <v>14</v>
      </c>
      <c r="E31" s="22">
        <v>0</v>
      </c>
      <c r="F31" s="22">
        <v>0</v>
      </c>
      <c r="G31" s="22">
        <v>420000</v>
      </c>
      <c r="H31" s="33">
        <f t="shared" si="0"/>
        <v>420000</v>
      </c>
      <c r="J31" s="93">
        <v>200000</v>
      </c>
      <c r="K31" s="91"/>
      <c r="L31" s="91">
        <v>200000</v>
      </c>
      <c r="M31" s="91">
        <f t="shared" si="1"/>
        <v>400000</v>
      </c>
    </row>
    <row r="32" spans="2:13" s="8" customFormat="1" ht="15" customHeight="1" x14ac:dyDescent="0.25">
      <c r="B32" s="106"/>
      <c r="C32" s="56">
        <v>422400</v>
      </c>
      <c r="D32" s="57" t="s">
        <v>15</v>
      </c>
      <c r="E32" s="58">
        <v>0</v>
      </c>
      <c r="F32" s="58">
        <v>350000</v>
      </c>
      <c r="G32" s="58">
        <v>400000</v>
      </c>
      <c r="H32" s="78">
        <f t="shared" si="0"/>
        <v>750000</v>
      </c>
      <c r="J32" s="93">
        <v>250000</v>
      </c>
      <c r="K32" s="93">
        <v>200000</v>
      </c>
      <c r="L32" s="91"/>
      <c r="M32" s="91">
        <f t="shared" si="1"/>
        <v>450000</v>
      </c>
    </row>
    <row r="33" spans="2:13" s="8" customFormat="1" ht="13.5" customHeight="1" thickBot="1" x14ac:dyDescent="0.3">
      <c r="B33" s="109"/>
      <c r="C33" s="28">
        <v>422900</v>
      </c>
      <c r="D33" s="19" t="s">
        <v>60</v>
      </c>
      <c r="E33" s="20">
        <v>0</v>
      </c>
      <c r="F33" s="20">
        <v>0</v>
      </c>
      <c r="G33" s="20">
        <v>0</v>
      </c>
      <c r="H33" s="34">
        <f t="shared" si="0"/>
        <v>0</v>
      </c>
      <c r="J33" s="91"/>
      <c r="K33" s="91">
        <v>120000</v>
      </c>
      <c r="L33" s="91"/>
      <c r="M33" s="91">
        <f t="shared" si="1"/>
        <v>120000</v>
      </c>
    </row>
    <row r="34" spans="2:13" s="7" customFormat="1" ht="17.25" customHeight="1" thickBot="1" x14ac:dyDescent="0.3">
      <c r="B34" s="105"/>
      <c r="C34" s="39">
        <v>423000</v>
      </c>
      <c r="D34" s="41" t="s">
        <v>16</v>
      </c>
      <c r="E34" s="42">
        <f>SUM(E35:E42)</f>
        <v>0</v>
      </c>
      <c r="F34" s="65">
        <f>SUM(F35:F42)</f>
        <v>280000</v>
      </c>
      <c r="G34" s="63">
        <f>SUM(G35:G42)</f>
        <v>2823000</v>
      </c>
      <c r="H34" s="44">
        <f t="shared" si="0"/>
        <v>3103000</v>
      </c>
      <c r="J34" s="91"/>
      <c r="K34" s="91"/>
      <c r="L34" s="91"/>
      <c r="M34" s="91">
        <f t="shared" si="1"/>
        <v>0</v>
      </c>
    </row>
    <row r="35" spans="2:13" s="8" customFormat="1" ht="15" customHeight="1" x14ac:dyDescent="0.25">
      <c r="B35" s="106"/>
      <c r="C35" s="23">
        <v>423100</v>
      </c>
      <c r="D35" s="24" t="s">
        <v>17</v>
      </c>
      <c r="E35" s="31">
        <v>0</v>
      </c>
      <c r="F35" s="31">
        <v>0</v>
      </c>
      <c r="G35" s="31">
        <v>177000</v>
      </c>
      <c r="H35" s="32">
        <f t="shared" si="0"/>
        <v>177000</v>
      </c>
      <c r="J35" s="94">
        <v>100000</v>
      </c>
      <c r="K35" s="94">
        <v>100000</v>
      </c>
      <c r="L35" s="91">
        <v>50000</v>
      </c>
      <c r="M35" s="91">
        <f t="shared" si="1"/>
        <v>250000</v>
      </c>
    </row>
    <row r="36" spans="2:13" s="8" customFormat="1" ht="15" customHeight="1" x14ac:dyDescent="0.25">
      <c r="B36" s="106"/>
      <c r="C36" s="26">
        <v>423200</v>
      </c>
      <c r="D36" s="21" t="s">
        <v>18</v>
      </c>
      <c r="E36" s="22">
        <v>0</v>
      </c>
      <c r="F36" s="22">
        <v>20000</v>
      </c>
      <c r="G36" s="22">
        <v>177000</v>
      </c>
      <c r="H36" s="33">
        <f t="shared" si="0"/>
        <v>197000</v>
      </c>
      <c r="J36" s="94">
        <v>100000</v>
      </c>
      <c r="K36" s="94">
        <v>100000</v>
      </c>
      <c r="L36" s="91">
        <v>60000</v>
      </c>
      <c r="M36" s="91">
        <f t="shared" si="1"/>
        <v>260000</v>
      </c>
    </row>
    <row r="37" spans="2:13" s="8" customFormat="1" ht="15" customHeight="1" x14ac:dyDescent="0.25">
      <c r="B37" s="106"/>
      <c r="C37" s="26">
        <v>423300</v>
      </c>
      <c r="D37" s="21" t="s">
        <v>19</v>
      </c>
      <c r="E37" s="22">
        <v>0</v>
      </c>
      <c r="F37" s="22">
        <v>30000</v>
      </c>
      <c r="G37" s="22">
        <v>227000</v>
      </c>
      <c r="H37" s="33">
        <f t="shared" si="0"/>
        <v>257000</v>
      </c>
      <c r="J37" s="94">
        <v>100000</v>
      </c>
      <c r="K37" s="94">
        <v>100000</v>
      </c>
      <c r="L37" s="91">
        <v>200000</v>
      </c>
      <c r="M37" s="91">
        <f t="shared" si="1"/>
        <v>400000</v>
      </c>
    </row>
    <row r="38" spans="2:13" s="8" customFormat="1" ht="15" customHeight="1" x14ac:dyDescent="0.25">
      <c r="B38" s="106"/>
      <c r="C38" s="26">
        <v>423400</v>
      </c>
      <c r="D38" s="21" t="s">
        <v>20</v>
      </c>
      <c r="E38" s="22">
        <v>0</v>
      </c>
      <c r="F38" s="22">
        <v>0</v>
      </c>
      <c r="G38" s="22">
        <v>207000</v>
      </c>
      <c r="H38" s="33">
        <f t="shared" si="0"/>
        <v>207000</v>
      </c>
      <c r="J38" s="94">
        <v>80000</v>
      </c>
      <c r="K38" s="94">
        <v>100000</v>
      </c>
      <c r="L38" s="91">
        <v>80000</v>
      </c>
      <c r="M38" s="91">
        <f t="shared" si="1"/>
        <v>260000</v>
      </c>
    </row>
    <row r="39" spans="2:13" s="8" customFormat="1" ht="18" customHeight="1" x14ac:dyDescent="0.25">
      <c r="B39" s="106"/>
      <c r="C39" s="26">
        <v>423500</v>
      </c>
      <c r="D39" s="21" t="s">
        <v>21</v>
      </c>
      <c r="E39" s="22">
        <v>0</v>
      </c>
      <c r="F39" s="22">
        <v>50000</v>
      </c>
      <c r="G39" s="22">
        <v>1370000</v>
      </c>
      <c r="H39" s="33">
        <f t="shared" si="0"/>
        <v>1420000</v>
      </c>
      <c r="J39" s="94">
        <v>100000</v>
      </c>
      <c r="K39" s="94">
        <v>100000</v>
      </c>
      <c r="L39" s="91">
        <v>200000</v>
      </c>
      <c r="M39" s="91">
        <f t="shared" si="1"/>
        <v>400000</v>
      </c>
    </row>
    <row r="40" spans="2:13" s="8" customFormat="1" ht="14.25" hidden="1" customHeight="1" x14ac:dyDescent="0.25">
      <c r="B40" s="106"/>
      <c r="C40" s="26">
        <v>423600</v>
      </c>
      <c r="D40" s="21" t="s">
        <v>22</v>
      </c>
      <c r="E40" s="22">
        <v>0</v>
      </c>
      <c r="F40" s="22">
        <v>0</v>
      </c>
      <c r="G40" s="22">
        <v>0</v>
      </c>
      <c r="H40" s="33">
        <f t="shared" si="0"/>
        <v>0</v>
      </c>
      <c r="J40" s="91"/>
      <c r="K40" s="91"/>
      <c r="L40" s="91"/>
      <c r="M40" s="91">
        <f t="shared" si="1"/>
        <v>0</v>
      </c>
    </row>
    <row r="41" spans="2:13" s="8" customFormat="1" ht="15" customHeight="1" x14ac:dyDescent="0.25">
      <c r="B41" s="106"/>
      <c r="C41" s="26">
        <v>423700</v>
      </c>
      <c r="D41" s="21" t="s">
        <v>46</v>
      </c>
      <c r="E41" s="22">
        <v>0</v>
      </c>
      <c r="F41" s="22">
        <v>0</v>
      </c>
      <c r="G41" s="22">
        <v>445000</v>
      </c>
      <c r="H41" s="33">
        <f t="shared" si="0"/>
        <v>445000</v>
      </c>
      <c r="J41" s="94">
        <v>200000</v>
      </c>
      <c r="K41" s="94">
        <v>100000</v>
      </c>
      <c r="L41" s="91">
        <v>100000</v>
      </c>
      <c r="M41" s="91">
        <f t="shared" si="1"/>
        <v>400000</v>
      </c>
    </row>
    <row r="42" spans="2:13" s="8" customFormat="1" ht="15" customHeight="1" thickBot="1" x14ac:dyDescent="0.3">
      <c r="B42" s="106"/>
      <c r="C42" s="28">
        <v>423900</v>
      </c>
      <c r="D42" s="19" t="s">
        <v>23</v>
      </c>
      <c r="E42" s="20">
        <v>0</v>
      </c>
      <c r="F42" s="20">
        <v>180000</v>
      </c>
      <c r="G42" s="20">
        <v>220000</v>
      </c>
      <c r="H42" s="34">
        <f t="shared" si="0"/>
        <v>400000</v>
      </c>
      <c r="J42" s="94">
        <v>200000</v>
      </c>
      <c r="K42" s="94">
        <v>100000</v>
      </c>
      <c r="L42" s="91">
        <v>280000</v>
      </c>
      <c r="M42" s="91">
        <f t="shared" si="1"/>
        <v>580000</v>
      </c>
    </row>
    <row r="43" spans="2:13" s="7" customFormat="1" ht="17.25" customHeight="1" thickBot="1" x14ac:dyDescent="0.3">
      <c r="B43" s="105"/>
      <c r="C43" s="39">
        <v>424000</v>
      </c>
      <c r="D43" s="41" t="s">
        <v>24</v>
      </c>
      <c r="E43" s="42">
        <f>SUM(E44:E46)</f>
        <v>206462</v>
      </c>
      <c r="F43" s="43">
        <f>SUM(F44:F46)</f>
        <v>40000</v>
      </c>
      <c r="G43" s="43">
        <f>SUM(G44:G46)</f>
        <v>1200000</v>
      </c>
      <c r="H43" s="50">
        <f t="shared" si="0"/>
        <v>1446462</v>
      </c>
      <c r="J43" s="91"/>
      <c r="K43" s="91"/>
      <c r="L43" s="91"/>
      <c r="M43" s="91">
        <f t="shared" si="1"/>
        <v>0</v>
      </c>
    </row>
    <row r="44" spans="2:13" s="10" customFormat="1" ht="15" hidden="1" customHeight="1" x14ac:dyDescent="0.25">
      <c r="B44" s="106"/>
      <c r="C44" s="23">
        <v>424100</v>
      </c>
      <c r="D44" s="24" t="s">
        <v>25</v>
      </c>
      <c r="E44" s="31">
        <v>0</v>
      </c>
      <c r="F44" s="31">
        <v>0</v>
      </c>
      <c r="G44" s="31">
        <v>0</v>
      </c>
      <c r="H44" s="32">
        <v>0</v>
      </c>
      <c r="J44" s="95"/>
      <c r="K44" s="95"/>
      <c r="L44" s="95"/>
      <c r="M44" s="91">
        <f t="shared" si="1"/>
        <v>0</v>
      </c>
    </row>
    <row r="45" spans="2:13" s="10" customFormat="1" ht="15" hidden="1" customHeight="1" x14ac:dyDescent="0.25">
      <c r="B45" s="106"/>
      <c r="C45" s="26">
        <v>424200</v>
      </c>
      <c r="D45" s="21" t="s">
        <v>26</v>
      </c>
      <c r="E45" s="22">
        <v>0</v>
      </c>
      <c r="F45" s="22">
        <v>0</v>
      </c>
      <c r="G45" s="22">
        <v>0</v>
      </c>
      <c r="H45" s="33">
        <v>0</v>
      </c>
      <c r="J45" s="95"/>
      <c r="K45" s="95"/>
      <c r="L45" s="95"/>
      <c r="M45" s="91">
        <f t="shared" si="1"/>
        <v>0</v>
      </c>
    </row>
    <row r="46" spans="2:13" s="10" customFormat="1" ht="15" customHeight="1" thickBot="1" x14ac:dyDescent="0.3">
      <c r="B46" s="106"/>
      <c r="C46" s="35">
        <v>424900</v>
      </c>
      <c r="D46" s="36" t="s">
        <v>58</v>
      </c>
      <c r="E46" s="20">
        <v>206462</v>
      </c>
      <c r="F46" s="20">
        <v>40000</v>
      </c>
      <c r="G46" s="20">
        <v>1200000</v>
      </c>
      <c r="H46" s="34">
        <f t="shared" ref="H46:H56" si="3">SUM(E46:G46)</f>
        <v>1446462</v>
      </c>
      <c r="J46" s="95">
        <v>500000</v>
      </c>
      <c r="K46" s="95">
        <v>100000</v>
      </c>
      <c r="L46" s="95">
        <v>500000</v>
      </c>
      <c r="M46" s="91">
        <f t="shared" si="1"/>
        <v>1100000</v>
      </c>
    </row>
    <row r="47" spans="2:13" s="7" customFormat="1" ht="19.5" customHeight="1" thickBot="1" x14ac:dyDescent="0.3">
      <c r="B47" s="107"/>
      <c r="C47" s="39">
        <v>425000</v>
      </c>
      <c r="D47" s="41" t="s">
        <v>56</v>
      </c>
      <c r="E47" s="42">
        <f>SUM(E48:E49)</f>
        <v>0</v>
      </c>
      <c r="F47" s="43">
        <f>SUM(F48:F49)</f>
        <v>2910000</v>
      </c>
      <c r="G47" s="43">
        <f>SUM(G48:G49)</f>
        <v>20000</v>
      </c>
      <c r="H47" s="50">
        <f t="shared" si="3"/>
        <v>2930000</v>
      </c>
      <c r="J47" s="91"/>
      <c r="K47" s="91"/>
      <c r="L47" s="91"/>
      <c r="M47" s="91">
        <f t="shared" si="1"/>
        <v>0</v>
      </c>
    </row>
    <row r="48" spans="2:13" s="10" customFormat="1" ht="15" customHeight="1" x14ac:dyDescent="0.25">
      <c r="B48" s="108"/>
      <c r="C48" s="23">
        <v>425100</v>
      </c>
      <c r="D48" s="24" t="s">
        <v>27</v>
      </c>
      <c r="E48" s="31">
        <v>0</v>
      </c>
      <c r="F48" s="31">
        <v>2900000</v>
      </c>
      <c r="G48" s="31">
        <v>10000</v>
      </c>
      <c r="H48" s="32">
        <f t="shared" si="3"/>
        <v>2910000</v>
      </c>
      <c r="J48" s="95">
        <v>1000000</v>
      </c>
      <c r="K48" s="95">
        <v>100000</v>
      </c>
      <c r="L48" s="95">
        <v>1000000</v>
      </c>
      <c r="M48" s="91">
        <f t="shared" si="1"/>
        <v>2100000</v>
      </c>
    </row>
    <row r="49" spans="2:13" s="8" customFormat="1" ht="15" customHeight="1" thickBot="1" x14ac:dyDescent="0.3">
      <c r="B49" s="108"/>
      <c r="C49" s="28">
        <v>425200</v>
      </c>
      <c r="D49" s="19" t="s">
        <v>28</v>
      </c>
      <c r="E49" s="20">
        <v>0</v>
      </c>
      <c r="F49" s="20">
        <v>10000</v>
      </c>
      <c r="G49" s="20">
        <v>10000</v>
      </c>
      <c r="H49" s="34">
        <f t="shared" si="3"/>
        <v>20000</v>
      </c>
      <c r="J49" s="95">
        <v>1200000</v>
      </c>
      <c r="K49" s="94">
        <v>100000</v>
      </c>
      <c r="L49" s="91">
        <v>1200000</v>
      </c>
      <c r="M49" s="91">
        <f t="shared" si="1"/>
        <v>2500000</v>
      </c>
    </row>
    <row r="50" spans="2:13" s="7" customFormat="1" ht="18" customHeight="1" thickBot="1" x14ac:dyDescent="0.3">
      <c r="B50" s="129"/>
      <c r="C50" s="39">
        <v>426000</v>
      </c>
      <c r="D50" s="41" t="s">
        <v>29</v>
      </c>
      <c r="E50" s="42">
        <f>SUM(E51:E56)</f>
        <v>0</v>
      </c>
      <c r="F50" s="43">
        <f>SUM(F51:F56)</f>
        <v>340000</v>
      </c>
      <c r="G50" s="43">
        <f>SUM(G51:G56)</f>
        <v>990971.92999999993</v>
      </c>
      <c r="H50" s="50">
        <f t="shared" si="3"/>
        <v>1330971.93</v>
      </c>
      <c r="J50" s="91"/>
      <c r="K50" s="91"/>
      <c r="L50" s="91"/>
      <c r="M50" s="91">
        <f t="shared" si="1"/>
        <v>0</v>
      </c>
    </row>
    <row r="51" spans="2:13" s="8" customFormat="1" ht="15" customHeight="1" x14ac:dyDescent="0.25">
      <c r="B51" s="108"/>
      <c r="C51" s="23">
        <v>426100</v>
      </c>
      <c r="D51" s="24" t="s">
        <v>30</v>
      </c>
      <c r="E51" s="31">
        <v>0</v>
      </c>
      <c r="F51" s="31">
        <v>60000</v>
      </c>
      <c r="G51" s="31">
        <v>220000</v>
      </c>
      <c r="H51" s="32">
        <f t="shared" si="3"/>
        <v>280000</v>
      </c>
      <c r="J51" s="95">
        <v>200000</v>
      </c>
      <c r="K51" s="94">
        <v>100000</v>
      </c>
      <c r="L51" s="91">
        <v>200000</v>
      </c>
      <c r="M51" s="91">
        <f t="shared" si="1"/>
        <v>500000</v>
      </c>
    </row>
    <row r="52" spans="2:13" s="8" customFormat="1" ht="16.5" customHeight="1" x14ac:dyDescent="0.25">
      <c r="B52" s="108"/>
      <c r="C52" s="26">
        <v>426300</v>
      </c>
      <c r="D52" s="21" t="s">
        <v>71</v>
      </c>
      <c r="E52" s="22">
        <v>0</v>
      </c>
      <c r="F52" s="22">
        <v>0</v>
      </c>
      <c r="G52" s="22">
        <v>225000</v>
      </c>
      <c r="H52" s="33">
        <f t="shared" si="3"/>
        <v>225000</v>
      </c>
      <c r="J52" s="95">
        <v>200000</v>
      </c>
      <c r="K52" s="94">
        <v>100000</v>
      </c>
      <c r="L52" s="91">
        <v>200000</v>
      </c>
      <c r="M52" s="91">
        <f t="shared" si="1"/>
        <v>500000</v>
      </c>
    </row>
    <row r="53" spans="2:13" s="8" customFormat="1" ht="15" customHeight="1" x14ac:dyDescent="0.25">
      <c r="B53" s="108"/>
      <c r="C53" s="26">
        <v>426400</v>
      </c>
      <c r="D53" s="21" t="s">
        <v>31</v>
      </c>
      <c r="E53" s="22">
        <v>0</v>
      </c>
      <c r="F53" s="22">
        <v>0</v>
      </c>
      <c r="G53" s="22">
        <v>15000</v>
      </c>
      <c r="H53" s="33">
        <f t="shared" si="3"/>
        <v>15000</v>
      </c>
      <c r="J53" s="95">
        <v>100000</v>
      </c>
      <c r="K53" s="91"/>
      <c r="L53" s="91"/>
      <c r="M53" s="91">
        <f t="shared" si="1"/>
        <v>100000</v>
      </c>
    </row>
    <row r="54" spans="2:13" s="8" customFormat="1" ht="15" customHeight="1" x14ac:dyDescent="0.25">
      <c r="B54" s="108"/>
      <c r="C54" s="26">
        <v>426600</v>
      </c>
      <c r="D54" s="21" t="s">
        <v>32</v>
      </c>
      <c r="E54" s="22">
        <v>0</v>
      </c>
      <c r="F54" s="22">
        <v>60000</v>
      </c>
      <c r="G54" s="22">
        <v>227532</v>
      </c>
      <c r="H54" s="33">
        <f t="shared" si="3"/>
        <v>287532</v>
      </c>
      <c r="J54" s="95">
        <v>300000</v>
      </c>
      <c r="K54" s="94">
        <v>100000</v>
      </c>
      <c r="L54" s="91">
        <v>200000</v>
      </c>
      <c r="M54" s="91">
        <f t="shared" si="1"/>
        <v>600000</v>
      </c>
    </row>
    <row r="55" spans="2:13" s="8" customFormat="1" ht="18" customHeight="1" x14ac:dyDescent="0.25">
      <c r="B55" s="108"/>
      <c r="C55" s="26">
        <v>426800</v>
      </c>
      <c r="D55" s="21" t="s">
        <v>70</v>
      </c>
      <c r="E55" s="22">
        <v>0</v>
      </c>
      <c r="F55" s="22">
        <v>120000</v>
      </c>
      <c r="G55" s="22">
        <v>277439.93</v>
      </c>
      <c r="H55" s="33">
        <f t="shared" si="3"/>
        <v>397439.93</v>
      </c>
      <c r="J55" s="95">
        <v>100000</v>
      </c>
      <c r="K55" s="91"/>
      <c r="L55" s="91">
        <v>200000</v>
      </c>
      <c r="M55" s="91">
        <f t="shared" si="1"/>
        <v>300000</v>
      </c>
    </row>
    <row r="56" spans="2:13" s="8" customFormat="1" ht="15" customHeight="1" thickBot="1" x14ac:dyDescent="0.3">
      <c r="B56" s="108"/>
      <c r="C56" s="56">
        <v>426900</v>
      </c>
      <c r="D56" s="57" t="s">
        <v>33</v>
      </c>
      <c r="E56" s="58">
        <v>0</v>
      </c>
      <c r="F56" s="58">
        <v>100000</v>
      </c>
      <c r="G56" s="58">
        <v>26000</v>
      </c>
      <c r="H56" s="78">
        <f t="shared" si="3"/>
        <v>126000</v>
      </c>
      <c r="J56" s="95">
        <v>200000</v>
      </c>
      <c r="K56" s="94">
        <v>100000</v>
      </c>
      <c r="L56" s="91">
        <v>200000</v>
      </c>
      <c r="M56" s="91">
        <f t="shared" si="1"/>
        <v>500000</v>
      </c>
    </row>
    <row r="57" spans="2:13" s="7" customFormat="1" ht="17.25" customHeight="1" thickBot="1" x14ac:dyDescent="0.3">
      <c r="B57" s="102"/>
      <c r="C57" s="51">
        <v>482000</v>
      </c>
      <c r="D57" s="52" t="s">
        <v>34</v>
      </c>
      <c r="E57" s="43">
        <f t="shared" ref="E57:F57" si="4">SUM(E58:E60)</f>
        <v>0</v>
      </c>
      <c r="F57" s="43">
        <f t="shared" si="4"/>
        <v>30000</v>
      </c>
      <c r="G57" s="43">
        <f>SUM(G58:G60)</f>
        <v>20000</v>
      </c>
      <c r="H57" s="43">
        <f>SUM(H58:H60)</f>
        <v>50000</v>
      </c>
      <c r="J57" s="91"/>
      <c r="K57" s="91"/>
      <c r="L57" s="91"/>
      <c r="M57" s="91">
        <f t="shared" si="1"/>
        <v>0</v>
      </c>
    </row>
    <row r="58" spans="2:13" s="7" customFormat="1" ht="17.25" customHeight="1" x14ac:dyDescent="0.25">
      <c r="B58" s="103"/>
      <c r="C58" s="26">
        <v>482100</v>
      </c>
      <c r="D58" s="21" t="s">
        <v>63</v>
      </c>
      <c r="E58" s="22">
        <v>0</v>
      </c>
      <c r="F58" s="22">
        <v>0</v>
      </c>
      <c r="G58" s="22">
        <v>5000</v>
      </c>
      <c r="H58" s="33">
        <f>SUM(E58:G58)</f>
        <v>5000</v>
      </c>
      <c r="J58" s="95">
        <v>100000</v>
      </c>
      <c r="K58" s="91"/>
      <c r="L58" s="91">
        <v>100000</v>
      </c>
      <c r="M58" s="91">
        <f t="shared" si="1"/>
        <v>200000</v>
      </c>
    </row>
    <row r="59" spans="2:13" s="10" customFormat="1" ht="15" customHeight="1" x14ac:dyDescent="0.25">
      <c r="B59" s="103"/>
      <c r="C59" s="56">
        <v>482200</v>
      </c>
      <c r="D59" s="57" t="s">
        <v>35</v>
      </c>
      <c r="E59" s="58">
        <v>0</v>
      </c>
      <c r="F59" s="58">
        <v>30000</v>
      </c>
      <c r="G59" s="58">
        <v>10000</v>
      </c>
      <c r="H59" s="78">
        <f>SUM(E59:G59)</f>
        <v>40000</v>
      </c>
      <c r="J59" s="95">
        <v>100000</v>
      </c>
      <c r="K59" s="95"/>
      <c r="L59" s="95">
        <v>100000</v>
      </c>
      <c r="M59" s="91">
        <f t="shared" si="1"/>
        <v>200000</v>
      </c>
    </row>
    <row r="60" spans="2:13" s="10" customFormat="1" ht="15" customHeight="1" thickBot="1" x14ac:dyDescent="0.3">
      <c r="B60" s="103"/>
      <c r="C60" s="28">
        <v>482300</v>
      </c>
      <c r="D60" s="19" t="s">
        <v>68</v>
      </c>
      <c r="E60" s="58">
        <v>0</v>
      </c>
      <c r="F60" s="58">
        <v>0</v>
      </c>
      <c r="G60" s="58">
        <v>5000</v>
      </c>
      <c r="H60" s="78">
        <f>SUM(E60:G60)</f>
        <v>5000</v>
      </c>
      <c r="J60" s="95"/>
      <c r="K60" s="95"/>
      <c r="L60" s="95"/>
      <c r="M60" s="91"/>
    </row>
    <row r="61" spans="2:13" s="10" customFormat="1" ht="15" customHeight="1" thickBot="1" x14ac:dyDescent="0.3">
      <c r="B61" s="79"/>
      <c r="C61" s="80">
        <v>483100</v>
      </c>
      <c r="D61" s="101" t="s">
        <v>85</v>
      </c>
      <c r="E61" s="43">
        <v>1000</v>
      </c>
      <c r="F61" s="43">
        <v>0</v>
      </c>
      <c r="G61" s="82">
        <v>0</v>
      </c>
      <c r="H61" s="81">
        <f t="shared" ref="H61" si="5">SUM(E61:G61)</f>
        <v>1000</v>
      </c>
      <c r="J61" s="95"/>
      <c r="K61" s="95"/>
      <c r="L61" s="95"/>
      <c r="M61" s="91"/>
    </row>
    <row r="62" spans="2:13" s="10" customFormat="1" ht="15" customHeight="1" thickBot="1" x14ac:dyDescent="0.3">
      <c r="B62" s="79"/>
      <c r="C62" s="80">
        <v>485119</v>
      </c>
      <c r="D62" s="101" t="s">
        <v>64</v>
      </c>
      <c r="E62" s="43">
        <v>258000</v>
      </c>
      <c r="F62" s="43">
        <v>0</v>
      </c>
      <c r="G62" s="82">
        <v>0</v>
      </c>
      <c r="H62" s="81">
        <f t="shared" ref="H62" si="6">SUM(E62:G62)</f>
        <v>258000</v>
      </c>
      <c r="J62" s="95">
        <v>100000</v>
      </c>
      <c r="K62" s="95"/>
      <c r="L62" s="95"/>
      <c r="M62" s="91">
        <f t="shared" si="1"/>
        <v>100000</v>
      </c>
    </row>
    <row r="63" spans="2:13" s="10" customFormat="1" ht="20.25" hidden="1" customHeight="1" thickBot="1" x14ac:dyDescent="0.3">
      <c r="B63" s="98">
        <v>143</v>
      </c>
      <c r="C63" s="51">
        <v>485100</v>
      </c>
      <c r="D63" s="52" t="s">
        <v>64</v>
      </c>
      <c r="E63" s="42">
        <f>SUM(E65:E65)</f>
        <v>0</v>
      </c>
      <c r="F63" s="43">
        <v>0</v>
      </c>
      <c r="G63" s="43">
        <v>0</v>
      </c>
      <c r="H63" s="53">
        <f>SUM(E63:G63)</f>
        <v>0</v>
      </c>
      <c r="J63" s="95"/>
      <c r="K63" s="95"/>
      <c r="L63" s="95"/>
      <c r="M63" s="91">
        <f t="shared" si="1"/>
        <v>0</v>
      </c>
    </row>
    <row r="64" spans="2:13" s="10" customFormat="1" ht="23.25" customHeight="1" thickBot="1" x14ac:dyDescent="0.3">
      <c r="B64" s="79"/>
      <c r="C64" s="80">
        <v>511400</v>
      </c>
      <c r="D64" s="101" t="s">
        <v>83</v>
      </c>
      <c r="E64" s="43">
        <f>SUM(E65:E70)</f>
        <v>0</v>
      </c>
      <c r="F64" s="43">
        <v>60000</v>
      </c>
      <c r="G64" s="82">
        <v>0</v>
      </c>
      <c r="H64" s="81">
        <f t="shared" ref="H64" si="7">SUM(E64:G64)</f>
        <v>60000</v>
      </c>
      <c r="J64" s="95">
        <v>800000</v>
      </c>
      <c r="K64" s="96">
        <v>300000</v>
      </c>
      <c r="L64" s="95">
        <v>600000</v>
      </c>
      <c r="M64" s="91">
        <f t="shared" si="1"/>
        <v>1700000</v>
      </c>
    </row>
    <row r="65" spans="2:15" ht="17.25" customHeight="1" thickBot="1" x14ac:dyDescent="0.3">
      <c r="B65" s="108"/>
      <c r="C65" s="39">
        <v>512000</v>
      </c>
      <c r="D65" s="41" t="s">
        <v>36</v>
      </c>
      <c r="E65" s="54">
        <f>SUM(E66:E71)</f>
        <v>0</v>
      </c>
      <c r="F65" s="54">
        <f>SUM(F66:F71)</f>
        <v>1200000</v>
      </c>
      <c r="G65" s="54">
        <f>SUM(G66:G71)</f>
        <v>1229000</v>
      </c>
      <c r="H65" s="50">
        <f t="shared" ref="H65:H71" si="8">SUM(E65:G65)</f>
        <v>2429000</v>
      </c>
      <c r="J65" s="91"/>
      <c r="K65" s="91"/>
      <c r="L65" s="91"/>
      <c r="M65" s="91">
        <f t="shared" si="1"/>
        <v>0</v>
      </c>
    </row>
    <row r="66" spans="2:15" s="8" customFormat="1" ht="15" customHeight="1" x14ac:dyDescent="0.25">
      <c r="B66" s="108"/>
      <c r="C66" s="37">
        <v>512200</v>
      </c>
      <c r="D66" s="38" t="s">
        <v>37</v>
      </c>
      <c r="E66" s="31">
        <v>0</v>
      </c>
      <c r="F66" s="31">
        <v>150000</v>
      </c>
      <c r="G66" s="31">
        <v>100000</v>
      </c>
      <c r="H66" s="32">
        <f t="shared" si="8"/>
        <v>250000</v>
      </c>
      <c r="J66" s="95">
        <v>300000</v>
      </c>
      <c r="K66" s="94">
        <v>350000</v>
      </c>
      <c r="L66" s="91">
        <v>600000</v>
      </c>
      <c r="M66" s="91">
        <f t="shared" si="1"/>
        <v>1250000</v>
      </c>
    </row>
    <row r="67" spans="2:15" s="8" customFormat="1" ht="15" hidden="1" customHeight="1" x14ac:dyDescent="0.25">
      <c r="B67" s="108"/>
      <c r="C67" s="26">
        <v>512300</v>
      </c>
      <c r="D67" s="21" t="s">
        <v>38</v>
      </c>
      <c r="E67" s="22">
        <v>0</v>
      </c>
      <c r="F67" s="22">
        <v>0</v>
      </c>
      <c r="G67" s="22">
        <v>0</v>
      </c>
      <c r="H67" s="33">
        <f t="shared" si="8"/>
        <v>0</v>
      </c>
      <c r="J67" s="91"/>
      <c r="K67" s="91"/>
      <c r="L67" s="91"/>
      <c r="M67" s="91">
        <f t="shared" si="1"/>
        <v>0</v>
      </c>
    </row>
    <row r="68" spans="2:15" s="8" customFormat="1" ht="15" hidden="1" customHeight="1" x14ac:dyDescent="0.25">
      <c r="B68" s="108"/>
      <c r="C68" s="26">
        <v>512400</v>
      </c>
      <c r="D68" s="21" t="s">
        <v>39</v>
      </c>
      <c r="E68" s="22">
        <v>0</v>
      </c>
      <c r="F68" s="22">
        <v>0</v>
      </c>
      <c r="G68" s="22">
        <v>0</v>
      </c>
      <c r="H68" s="33">
        <f t="shared" si="8"/>
        <v>0</v>
      </c>
      <c r="J68" s="91"/>
      <c r="K68" s="91"/>
      <c r="L68" s="91"/>
      <c r="M68" s="91">
        <f t="shared" si="1"/>
        <v>0</v>
      </c>
    </row>
    <row r="69" spans="2:15" s="8" customFormat="1" ht="15" hidden="1" customHeight="1" x14ac:dyDescent="0.25">
      <c r="B69" s="108"/>
      <c r="C69" s="26">
        <v>512500</v>
      </c>
      <c r="D69" s="21" t="s">
        <v>40</v>
      </c>
      <c r="E69" s="22">
        <v>0</v>
      </c>
      <c r="F69" s="22">
        <v>0</v>
      </c>
      <c r="G69" s="22">
        <v>0</v>
      </c>
      <c r="H69" s="33">
        <f t="shared" si="8"/>
        <v>0</v>
      </c>
      <c r="J69" s="91"/>
      <c r="K69" s="91"/>
      <c r="L69" s="91"/>
      <c r="M69" s="91">
        <f t="shared" si="1"/>
        <v>0</v>
      </c>
    </row>
    <row r="70" spans="2:15" s="8" customFormat="1" ht="15" customHeight="1" x14ac:dyDescent="0.25">
      <c r="B70" s="108"/>
      <c r="C70" s="26">
        <v>512600</v>
      </c>
      <c r="D70" s="21" t="s">
        <v>41</v>
      </c>
      <c r="E70" s="22">
        <v>0</v>
      </c>
      <c r="F70" s="22">
        <v>1000000</v>
      </c>
      <c r="G70" s="22">
        <v>1124000</v>
      </c>
      <c r="H70" s="33">
        <f t="shared" si="8"/>
        <v>2124000</v>
      </c>
      <c r="J70" s="91">
        <v>1200000</v>
      </c>
      <c r="K70" s="94">
        <v>600000</v>
      </c>
      <c r="L70" s="91">
        <v>1200000</v>
      </c>
      <c r="M70" s="91">
        <f t="shared" si="1"/>
        <v>3000000</v>
      </c>
    </row>
    <row r="71" spans="2:15" ht="15" customHeight="1" thickBot="1" x14ac:dyDescent="0.3">
      <c r="B71" s="108"/>
      <c r="C71" s="28">
        <v>512800</v>
      </c>
      <c r="D71" s="19" t="s">
        <v>42</v>
      </c>
      <c r="E71" s="20">
        <v>0</v>
      </c>
      <c r="F71" s="20">
        <v>50000</v>
      </c>
      <c r="G71" s="20">
        <v>5000</v>
      </c>
      <c r="H71" s="34">
        <f t="shared" si="8"/>
        <v>55000</v>
      </c>
      <c r="J71" s="94">
        <v>300000</v>
      </c>
      <c r="K71" s="91"/>
      <c r="L71" s="91"/>
      <c r="M71" s="91">
        <f t="shared" si="1"/>
        <v>300000</v>
      </c>
    </row>
    <row r="72" spans="2:15" ht="17.25" customHeight="1" thickBot="1" x14ac:dyDescent="0.3">
      <c r="B72" s="127" t="s">
        <v>2</v>
      </c>
      <c r="C72" s="128"/>
      <c r="D72" s="128"/>
      <c r="E72" s="64">
        <f>E65+E64+E62+E61+E57+E50+E47+E43+E34+E28+E21+E20+E19+E16+E15+E11</f>
        <v>179117542</v>
      </c>
      <c r="F72" s="64">
        <f t="shared" ref="F72:H72" si="9">F65+F64+F62+F61+F57+F50+F47+F43+F34+F28+F21+F20+F19+F16+F15+F11</f>
        <v>15040000</v>
      </c>
      <c r="G72" s="64">
        <f t="shared" si="9"/>
        <v>9302971.9299999997</v>
      </c>
      <c r="H72" s="64">
        <f t="shared" si="9"/>
        <v>203460513.93000001</v>
      </c>
      <c r="I72" s="17"/>
      <c r="J72" s="91">
        <f>SUM(J10:J71)</f>
        <v>8710000</v>
      </c>
      <c r="K72" s="91">
        <f>SUM(K9:K71)</f>
        <v>3370000</v>
      </c>
      <c r="L72" s="91">
        <f>SUM(L11:L71)</f>
        <v>8000000</v>
      </c>
      <c r="M72" s="91"/>
    </row>
    <row r="73" spans="2:15" ht="12.75" customHeight="1" x14ac:dyDescent="0.25">
      <c r="H73" s="17"/>
      <c r="J73" s="7"/>
      <c r="K73" s="7"/>
      <c r="L73" s="7"/>
      <c r="M73" s="7"/>
    </row>
    <row r="74" spans="2:15" x14ac:dyDescent="0.25">
      <c r="D74" s="16" t="s">
        <v>53</v>
      </c>
      <c r="F74" s="125" t="s">
        <v>81</v>
      </c>
      <c r="G74" s="125"/>
      <c r="H74" s="125"/>
    </row>
    <row r="75" spans="2:15" x14ac:dyDescent="0.25">
      <c r="D75" s="11" t="s">
        <v>84</v>
      </c>
      <c r="F75" s="125" t="s">
        <v>59</v>
      </c>
      <c r="G75" s="125"/>
      <c r="H75" s="125"/>
      <c r="I75" s="17"/>
      <c r="K75" s="97">
        <f>J72+K72+L72</f>
        <v>20080000</v>
      </c>
      <c r="M75">
        <f>SUM(M12:M74)</f>
        <v>20430000</v>
      </c>
    </row>
    <row r="76" spans="2:15" ht="27" customHeight="1" x14ac:dyDescent="0.25">
      <c r="B76" s="5"/>
      <c r="D76" s="11" t="s">
        <v>55</v>
      </c>
      <c r="E76" s="11" t="s">
        <v>54</v>
      </c>
      <c r="F76" s="125" t="s">
        <v>55</v>
      </c>
      <c r="G76" s="125"/>
      <c r="H76" s="125"/>
      <c r="O76" s="97" t="e">
        <f>L72+K72+J72+F72+#REF!+E72</f>
        <v>#REF!</v>
      </c>
    </row>
  </sheetData>
  <mergeCells count="24">
    <mergeCell ref="F75:H75"/>
    <mergeCell ref="F76:H76"/>
    <mergeCell ref="F74:H74"/>
    <mergeCell ref="B11:B14"/>
    <mergeCell ref="B72:D72"/>
    <mergeCell ref="B50:B56"/>
    <mergeCell ref="B65:B71"/>
    <mergeCell ref="E7:G7"/>
    <mergeCell ref="B5:H5"/>
    <mergeCell ref="B8:B9"/>
    <mergeCell ref="E8:E9"/>
    <mergeCell ref="F8:F9"/>
    <mergeCell ref="G8:G9"/>
    <mergeCell ref="H8:H9"/>
    <mergeCell ref="C1:D1"/>
    <mergeCell ref="B34:B42"/>
    <mergeCell ref="B43:B46"/>
    <mergeCell ref="B47:B49"/>
    <mergeCell ref="B28:B33"/>
    <mergeCell ref="B16:B18"/>
    <mergeCell ref="B21:B27"/>
    <mergeCell ref="C8:C9"/>
    <mergeCell ref="D8:D9"/>
    <mergeCell ref="C23:C24"/>
  </mergeCells>
  <pageMargins left="0.25" right="0.25" top="0.2" bottom="0.2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Rebalans 1</vt:lpstr>
      <vt:lpstr>'Rebalans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2025-01-08T14:13:42Z</cp:lastPrinted>
  <dcterms:created xsi:type="dcterms:W3CDTF">2016-12-29T11:58:09Z</dcterms:created>
  <dcterms:modified xsi:type="dcterms:W3CDTF">2025-01-08T14:14:42Z</dcterms:modified>
</cp:coreProperties>
</file>